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360" yWindow="60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<sst xmlns="http://schemas.openxmlformats.org/spreadsheetml/2006/main" count="36" uniqueCount="27">
  <si>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Frequency Low ?</t>
  </si>
  <si>
    <t>Frequency High ?</t>
  </si>
  <si>
    <t>Impedance ?</t>
  </si>
  <si>
    <t>FC=</t>
  </si>
  <si>
    <t>BW=</t>
  </si>
  <si>
    <t>W=</t>
  </si>
  <si>
    <t>Co=</t>
  </si>
  <si>
    <t>C2=</t>
  </si>
  <si>
    <t>C3=</t>
  </si>
  <si>
    <t>Co1=</t>
  </si>
  <si>
    <t>Co2=</t>
  </si>
  <si>
    <t>Co3=</t>
  </si>
  <si>
    <t>C04=</t>
  </si>
  <si>
    <t>MHz</t>
  </si>
  <si>
    <t>Ohm</t>
  </si>
  <si>
    <t>uH</t>
  </si>
  <si>
    <t>pF</t>
  </si>
  <si>
    <t>BPFのLow endの周波数を入力してください</t>
  </si>
  <si>
    <t>BPFのHigh endの周波数を入力してください</t>
  </si>
  <si>
    <t>インピーダンスを入力してください</t>
  </si>
  <si>
    <t xml:space="preserve">4-Element series resonant Butterworth Band-Pass Filter </t>
  </si>
  <si>
    <t>L1=L2=L3=L4</t>
  </si>
  <si>
    <t xml:space="preserve">   BPF Calculator SR0N4</t>
  </si>
  <si>
    <t>C1=</t>
  </si>
  <si>
    <t xml:space="preserve">    Series resonant Butterworth BPF , Ripple 0dB , N=4</t>
  </si>
  <si>
    <t>Coil inductance=</t>
  </si>
  <si>
    <t>pF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</si>
</sst>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;;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right" vertical="center"/>
      <protection hidden="1"/>
    </xf>
    <xf numFmtId="181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 applyProtection="1">
      <alignment vertical="center"/>
      <protection hidden="1"/>
    </xf>
    <xf numFmtId="182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 applyProtection="1">
      <alignment horizontal="right" vertical="center"/>
      <protection hidden="1"/>
    </xf>
    <xf numFmtId="14" fontId="0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152400</xdr:rowOff>
    </xdr:from>
    <xdr:to>
      <xdr:col>3</xdr:col>
      <xdr:colOff>3162300</xdr:colOff>
      <xdr:row>5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" y="542925"/>
          <a:ext cx="62198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Butterworth直列同調型のBand-Pass Filterで中心周波数に対して20 %までの帯域幅で設計するソフト、コイルを4個使います、　通過帯域のRippleは 0 dB。
</a:t>
          </a:r>
        </a:p>
      </xdr:txBody>
    </xdr:sp>
    <xdr:clientData fLocksWithSheet="0"/>
  </xdr:twoCellAnchor>
  <xdr:twoCellAnchor>
    <xdr:from>
      <xdr:col>0</xdr:col>
      <xdr:colOff>142875</xdr:colOff>
      <xdr:row>6</xdr:row>
      <xdr:rowOff>133350</xdr:rowOff>
    </xdr:from>
    <xdr:to>
      <xdr:col>3</xdr:col>
      <xdr:colOff>2533650</xdr:colOff>
      <xdr:row>20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42875" y="1209675"/>
          <a:ext cx="5505450" cy="2428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8</xdr:row>
      <xdr:rowOff>28575</xdr:rowOff>
    </xdr:from>
    <xdr:to>
      <xdr:col>3</xdr:col>
      <xdr:colOff>2286000</xdr:colOff>
      <xdr:row>20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47800"/>
          <a:ext cx="4924425" cy="2028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123825</xdr:colOff>
      <xdr:row>56</xdr:row>
      <xdr:rowOff>9525</xdr:rowOff>
    </xdr:from>
    <xdr:to>
      <xdr:col>2</xdr:col>
      <xdr:colOff>209550</xdr:colOff>
      <xdr:row>57</xdr:row>
      <xdr:rowOff>85725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23825" y="9858375"/>
          <a:ext cx="2581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Copyright ©  T.Shindo JA1DWM 2005</a:t>
          </a:r>
        </a:p>
      </xdr:txBody>
    </xdr:sp>
    <xdr:clientData/>
  </xdr:twoCellAnchor>
  <xdr:twoCellAnchor editAs="oneCell">
    <xdr:from>
      <xdr:col>0</xdr:col>
      <xdr:colOff>114300</xdr:colOff>
      <xdr:row>40</xdr:row>
      <xdr:rowOff>114300</xdr:rowOff>
    </xdr:from>
    <xdr:to>
      <xdr:col>3</xdr:col>
      <xdr:colOff>3295650</xdr:colOff>
      <xdr:row>54</xdr:row>
      <xdr:rowOff>114300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258050"/>
          <a:ext cx="62960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895350</xdr:colOff>
      <xdr:row>37</xdr:row>
      <xdr:rowOff>85725</xdr:rowOff>
    </xdr:from>
    <xdr:to>
      <xdr:col>3</xdr:col>
      <xdr:colOff>2695575</xdr:colOff>
      <xdr:row>41</xdr:row>
      <xdr:rowOff>9525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010025" y="6686550"/>
          <a:ext cx="18002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AADEに依るシミュレーション
14MHz BW 450KHz 
Coil Qu=200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RowColHeaders="0" tabSelected="1" showOutlineSymbols="0" workbookViewId="0" topLeftCell="A16">
      <selection activeCell="F38" sqref="F38"/>
    </sheetView>
  </sheetViews>
  <sheetFormatPr defaultColWidth="9.00390625" defaultRowHeight="13.5"/>
  <cols>
    <col min="1" max="1" width="18.50390625" style="0" customWidth="1"/>
    <col min="2" max="2" width="14.25390625" style="0" customWidth="1"/>
    <col min="3" max="3" width="8.125" style="0" customWidth="1"/>
    <col min="4" max="4" width="43.75390625" style="0" customWidth="1"/>
  </cols>
  <sheetData>
    <row r="1" spans="1:4" ht="13.5">
      <c r="A1" s="2"/>
      <c r="B1" s="2"/>
      <c r="C1" s="2"/>
      <c r="D1" s="16">
        <f ca="1">TODAY()</f>
        <v>43170</v>
      </c>
    </row>
    <row r="2" spans="1:4" ht="17.25">
      <c r="A2" s="3" t="s">
        <v>22</v>
      </c>
      <c r="B2" s="4"/>
      <c r="C2" s="4" t="s">
        <v>20</v>
      </c>
      <c r="D2" s="4"/>
    </row>
    <row r="3" spans="1:4" ht="13.5">
      <c r="A3" s="2"/>
      <c r="B3" s="2"/>
      <c r="C3" s="2"/>
      <c r="D3" s="2"/>
    </row>
    <row r="4" spans="1:4" ht="13.5">
      <c r="A4" s="2"/>
      <c r="B4" s="2"/>
      <c r="C4" s="2"/>
      <c r="D4" s="2"/>
    </row>
    <row r="5" spans="1:4" ht="13.5">
      <c r="A5" s="2"/>
      <c r="B5" s="2"/>
      <c r="C5" s="2"/>
      <c r="D5" s="2"/>
    </row>
    <row r="6" spans="1:4" ht="13.5">
      <c r="A6" s="2"/>
      <c r="B6" s="2"/>
      <c r="C6" s="2"/>
      <c r="D6" s="2"/>
    </row>
    <row r="7" spans="1:4" ht="13.5">
      <c r="A7" s="2"/>
      <c r="B7" s="2"/>
      <c r="C7" s="2"/>
      <c r="D7" s="2"/>
    </row>
    <row r="8" spans="1:4" ht="13.5">
      <c r="A8" s="2"/>
      <c r="B8" s="2"/>
      <c r="C8" s="2"/>
      <c r="D8" s="2"/>
    </row>
    <row r="9" spans="1:4" ht="13.5">
      <c r="A9" s="2"/>
      <c r="B9" s="2"/>
      <c r="C9" s="2"/>
      <c r="D9" s="2"/>
    </row>
    <row r="10" spans="1:4" ht="13.5">
      <c r="A10" s="2"/>
      <c r="B10" s="2"/>
      <c r="C10" s="2"/>
      <c r="D10" s="2"/>
    </row>
    <row r="11" spans="1:4" ht="13.5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  <row r="18" spans="1:4" ht="13.5">
      <c r="A18" s="2"/>
      <c r="B18" s="2"/>
      <c r="C18" s="2"/>
      <c r="D18" s="2"/>
    </row>
    <row r="19" spans="1:4" ht="13.5">
      <c r="A19" s="2"/>
      <c r="B19" s="2"/>
      <c r="C19" s="2"/>
      <c r="D19" s="2"/>
    </row>
    <row r="20" spans="1:4" ht="13.5">
      <c r="A20" s="2"/>
      <c r="B20" s="2"/>
      <c r="C20" s="2"/>
      <c r="D20" s="2"/>
    </row>
    <row r="21" spans="1:4" ht="13.5">
      <c r="A21" s="2"/>
      <c r="B21" s="2"/>
      <c r="C21" s="2"/>
      <c r="D21" s="2"/>
    </row>
    <row r="22" spans="1:4" ht="13.5">
      <c r="A22" s="2"/>
      <c r="B22" s="2"/>
      <c r="C22" s="2"/>
      <c r="D22" s="2"/>
    </row>
    <row r="23" spans="1:4" ht="17.25">
      <c r="A23" s="3" t="s">
        <v>24</v>
      </c>
      <c r="B23" s="3"/>
      <c r="C23" s="2"/>
      <c r="D23" s="2"/>
    </row>
    <row r="24" spans="1:4" ht="14.25" thickBot="1">
      <c r="A24" s="2"/>
      <c r="B24" s="2"/>
      <c r="C24" s="2"/>
      <c r="D24" s="2"/>
    </row>
    <row r="25" spans="1:4" ht="15" thickBot="1">
      <c r="A25" s="6" t="s">
        <v>0</v>
      </c>
      <c r="B25" s="1">
        <v>13.95</v>
      </c>
      <c r="C25" s="5" t="s">
        <v>13</v>
      </c>
      <c r="D25" s="5" t="s">
        <v>17</v>
      </c>
    </row>
    <row r="26" spans="1:4" ht="15" thickBot="1">
      <c r="A26" s="6" t="s">
        <v>1</v>
      </c>
      <c r="B26" s="1">
        <v>14.4</v>
      </c>
      <c r="C26" s="5" t="s">
        <v>13</v>
      </c>
      <c r="D26" s="5" t="s">
        <v>18</v>
      </c>
    </row>
    <row r="27" spans="1:4" ht="15" thickBot="1">
      <c r="A27" s="6" t="s">
        <v>2</v>
      </c>
      <c r="B27" s="1">
        <v>50</v>
      </c>
      <c r="C27" s="5" t="s">
        <v>14</v>
      </c>
      <c r="D27" s="5" t="s">
        <v>19</v>
      </c>
    </row>
    <row r="28" spans="1:4" ht="14.25">
      <c r="A28" s="12" t="s">
        <v>3</v>
      </c>
      <c r="B28" s="13">
        <f>SQRT(B25*B26)</f>
        <v>14.17321417322126</v>
      </c>
      <c r="C28" s="14" t="s">
        <v>13</v>
      </c>
      <c r="D28" s="5"/>
    </row>
    <row r="29" spans="1:4" ht="14.25">
      <c r="A29" s="11" t="s">
        <v>4</v>
      </c>
      <c r="B29" s="9">
        <f>B26-B25</f>
        <v>0.45000000000000107</v>
      </c>
      <c r="C29" s="5" t="s">
        <v>13</v>
      </c>
      <c r="D29" s="5"/>
    </row>
    <row r="30" spans="1:4" ht="14.25">
      <c r="A30" s="12" t="s">
        <v>5</v>
      </c>
      <c r="B30" s="15">
        <f>6.2832*B28*10^6</f>
        <v>89053139.29318382</v>
      </c>
      <c r="C30" s="5"/>
      <c r="D30" s="5"/>
    </row>
    <row r="31" spans="1:4" ht="14.25">
      <c r="A31" s="6" t="s">
        <v>25</v>
      </c>
      <c r="B31" s="10">
        <f>(B27*0.93323*10^6)/(6.2832*B29*10^6)</f>
        <v>16.503091135444038</v>
      </c>
      <c r="C31" s="5" t="s">
        <v>15</v>
      </c>
      <c r="D31" s="5" t="s">
        <v>21</v>
      </c>
    </row>
    <row r="32" spans="1:4" ht="14.25">
      <c r="A32" s="18" t="s">
        <v>6</v>
      </c>
      <c r="B32" s="19">
        <f>10^12/((B30*B30)*B31*10^-6)</f>
        <v>7.640754298914756</v>
      </c>
      <c r="C32" s="20" t="s">
        <v>26</v>
      </c>
      <c r="D32" s="5"/>
    </row>
    <row r="33" spans="1:4" ht="14.25">
      <c r="A33" s="18"/>
      <c r="B33" s="19"/>
      <c r="C33" s="14"/>
      <c r="D33" s="5"/>
    </row>
    <row r="34" spans="1:4" ht="14.25">
      <c r="A34" s="6" t="s">
        <v>23</v>
      </c>
      <c r="B34" s="10">
        <f>10^12/(B30*B27*0.93323*0.9106)</f>
        <v>264.28007692969135</v>
      </c>
      <c r="C34" s="5" t="s">
        <v>16</v>
      </c>
      <c r="D34" s="5"/>
    </row>
    <row r="35" spans="1:4" ht="14.25">
      <c r="A35" s="6" t="s">
        <v>7</v>
      </c>
      <c r="B35" s="10">
        <f>10^12/(B30*B27*0.93323*0.6999)</f>
        <v>343.8397457525032</v>
      </c>
      <c r="C35" s="5" t="s">
        <v>16</v>
      </c>
      <c r="D35" s="5"/>
    </row>
    <row r="36" spans="1:4" ht="14.25">
      <c r="A36" s="6" t="s">
        <v>8</v>
      </c>
      <c r="B36" s="10">
        <f>B34</f>
        <v>264.28007692969135</v>
      </c>
      <c r="C36" s="5" t="s">
        <v>16</v>
      </c>
      <c r="D36" s="5"/>
    </row>
    <row r="37" spans="1:4" ht="14.25">
      <c r="A37" s="6" t="s">
        <v>9</v>
      </c>
      <c r="B37" s="17">
        <f>1/((1/B32)-(1/B34))</f>
        <v>7.86823746734712</v>
      </c>
      <c r="C37" s="5" t="s">
        <v>16</v>
      </c>
      <c r="D37" s="5"/>
    </row>
    <row r="38" spans="1:4" ht="14.25">
      <c r="A38" s="6" t="s">
        <v>10</v>
      </c>
      <c r="B38" s="17">
        <f>1/((1/B32)-(1/B34)-(1/B35))</f>
        <v>8.052506547658595</v>
      </c>
      <c r="C38" s="5" t="s">
        <v>16</v>
      </c>
      <c r="D38" s="5"/>
    </row>
    <row r="39" spans="1:4" ht="14.25">
      <c r="A39" s="6" t="s">
        <v>11</v>
      </c>
      <c r="B39" s="17">
        <f>1/((1/B32)-(1/B35)-(1/B36))</f>
        <v>8.052506547658595</v>
      </c>
      <c r="C39" s="5" t="s">
        <v>16</v>
      </c>
      <c r="D39" s="2"/>
    </row>
    <row r="40" spans="1:4" ht="14.25">
      <c r="A40" s="6" t="s">
        <v>12</v>
      </c>
      <c r="B40" s="17">
        <f>B37</f>
        <v>7.86823746734712</v>
      </c>
      <c r="C40" s="7" t="s">
        <v>16</v>
      </c>
      <c r="D40" s="2"/>
    </row>
    <row r="41" spans="1:4" ht="13.5">
      <c r="A41" s="2"/>
      <c r="B41" s="8"/>
      <c r="C41" s="2"/>
      <c r="D41" s="2"/>
    </row>
    <row r="42" spans="1:4" ht="13.5">
      <c r="A42" s="2"/>
      <c r="B42" s="2"/>
      <c r="C42" s="2"/>
      <c r="D42" s="2"/>
    </row>
    <row r="43" spans="1:4" ht="13.5">
      <c r="A43" s="2"/>
      <c r="B43" s="2"/>
      <c r="C43" s="2"/>
      <c r="D43" s="2"/>
    </row>
    <row r="44" spans="1:4" ht="13.5">
      <c r="A44" s="2"/>
      <c r="B44" s="2"/>
      <c r="C44" s="2"/>
      <c r="D44" s="2"/>
    </row>
    <row r="45" spans="1:4" ht="13.5">
      <c r="A45" s="2"/>
      <c r="B45" s="2"/>
      <c r="C45" s="2"/>
      <c r="D45" s="2"/>
    </row>
    <row r="46" spans="1:4" ht="13.5">
      <c r="A46" s="2"/>
      <c r="B46" s="2"/>
      <c r="C46" s="2"/>
      <c r="D46" s="2"/>
    </row>
    <row r="47" spans="1:4" ht="13.5">
      <c r="A47" s="2"/>
      <c r="B47" s="2"/>
      <c r="C47" s="2"/>
      <c r="D47" s="2"/>
    </row>
    <row r="48" spans="1:4" ht="13.5">
      <c r="A48" s="2"/>
      <c r="B48" s="2"/>
      <c r="C48" s="2"/>
      <c r="D48" s="2"/>
    </row>
    <row r="49" spans="1:4" ht="13.5">
      <c r="A49" s="2"/>
      <c r="B49" s="2"/>
      <c r="C49" s="2"/>
      <c r="D49" s="2"/>
    </row>
    <row r="50" spans="1:4" ht="13.5">
      <c r="A50" s="2"/>
      <c r="B50" s="2"/>
      <c r="C50" s="2"/>
      <c r="D50" s="2"/>
    </row>
    <row r="51" spans="1:4" ht="13.5">
      <c r="A51" s="2"/>
      <c r="B51" s="2"/>
      <c r="C51" s="2"/>
      <c r="D51" s="2"/>
    </row>
    <row r="52" spans="1:4" ht="13.5">
      <c r="A52" s="2"/>
      <c r="B52" s="2"/>
      <c r="C52" s="2"/>
      <c r="D52" s="2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 password="F584" sheet="1" objects="1" scenarios="1"/>
  <protectedRanges>
    <protectedRange sqref="B25:B27" name="範囲1"/>
  </protectedRanges>
  <printOptions horizontalCentered="1" verticalCentered="1"/>
  <pageMargins left="0.3937007874015748" right="0.3937007874015748" top="0.5905511811023623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</cp:lastModifiedBy>
  <cp:lastPrinted>2006-04-02T23:08:10Z</cp:lastPrinted>
  <dcterms:created xsi:type="dcterms:W3CDTF">2005-09-28T04:03:54Z</dcterms:created>
  <dcterms:modified xsi:type="dcterms:W3CDTF">2018-03-11T01:30:33Z</dcterms:modified>
  <cp:category/>
  <cp:version/>
  <cp:contentType/>
  <cp:contentStatus/>
</cp:coreProperties>
</file>